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latsabidze\Desktop\ახალი საიტისთვის\2024\Net Mettering\დეკემბერი\"/>
    </mc:Choice>
  </mc:AlternateContent>
  <bookViews>
    <workbookView xWindow="-90" yWindow="-90" windowWidth="19380" windowHeight="10260"/>
  </bookViews>
  <sheets>
    <sheet name="ბანერი_ჯამური მონაცემები" sheetId="3" r:id="rId1"/>
    <sheet name="ენერგო-პრო ჯორჯია" sheetId="2" r:id="rId2"/>
    <sheet name="თელასი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G39" i="2"/>
  <c r="F5" i="3"/>
  <c r="F15" i="3"/>
  <c r="K48" i="1" l="1"/>
  <c r="K39" i="1"/>
  <c r="K34" i="2" l="1"/>
  <c r="K48" i="2" s="1"/>
  <c r="J15" i="3" s="1"/>
  <c r="K52" i="2" l="1"/>
  <c r="J52" i="2"/>
  <c r="I52" i="2"/>
  <c r="H52" i="2"/>
  <c r="G52" i="2"/>
  <c r="F52" i="2"/>
  <c r="E52" i="2"/>
  <c r="D52" i="2"/>
  <c r="C52" i="2"/>
  <c r="L51" i="2"/>
  <c r="L50" i="2"/>
  <c r="L49" i="2"/>
  <c r="L48" i="2"/>
  <c r="J43" i="2"/>
  <c r="I43" i="2"/>
  <c r="H43" i="2"/>
  <c r="G43" i="2"/>
  <c r="F43" i="2"/>
  <c r="E43" i="2"/>
  <c r="D43" i="2"/>
  <c r="C43" i="2"/>
  <c r="L42" i="2"/>
  <c r="L41" i="2"/>
  <c r="L40" i="2"/>
  <c r="L52" i="2" l="1"/>
  <c r="K52" i="1"/>
  <c r="J52" i="1"/>
  <c r="I52" i="1"/>
  <c r="H52" i="1"/>
  <c r="G52" i="1"/>
  <c r="F52" i="1"/>
  <c r="E52" i="1"/>
  <c r="D52" i="1"/>
  <c r="C52" i="1"/>
  <c r="L51" i="1"/>
  <c r="L50" i="1"/>
  <c r="L49" i="1"/>
  <c r="L48" i="1"/>
  <c r="K43" i="1"/>
  <c r="J43" i="1"/>
  <c r="I43" i="1"/>
  <c r="H43" i="1"/>
  <c r="G43" i="1"/>
  <c r="F43" i="1"/>
  <c r="E43" i="1"/>
  <c r="D43" i="1"/>
  <c r="C43" i="1"/>
  <c r="L42" i="1"/>
  <c r="L41" i="1"/>
  <c r="L40" i="1"/>
  <c r="L39" i="1"/>
  <c r="D34" i="2"/>
  <c r="E34" i="2"/>
  <c r="F34" i="2"/>
  <c r="G34" i="2"/>
  <c r="H34" i="2"/>
  <c r="I34" i="2"/>
  <c r="J34" i="2"/>
  <c r="C34" i="2"/>
  <c r="D17" i="2"/>
  <c r="E17" i="2"/>
  <c r="F17" i="2"/>
  <c r="G17" i="2"/>
  <c r="H17" i="2"/>
  <c r="I17" i="2"/>
  <c r="J17" i="2"/>
  <c r="K17" i="2"/>
  <c r="K39" i="2" s="1"/>
  <c r="C17" i="2"/>
  <c r="D34" i="1"/>
  <c r="E34" i="1"/>
  <c r="F34" i="1"/>
  <c r="G34" i="1"/>
  <c r="H34" i="1"/>
  <c r="I34" i="1"/>
  <c r="J34" i="1"/>
  <c r="K34" i="1"/>
  <c r="C34" i="1"/>
  <c r="D17" i="1"/>
  <c r="E17" i="1"/>
  <c r="F17" i="1"/>
  <c r="G17" i="1"/>
  <c r="H17" i="1"/>
  <c r="I17" i="1"/>
  <c r="J17" i="1"/>
  <c r="K17" i="1"/>
  <c r="C17" i="1"/>
  <c r="C19" i="3"/>
  <c r="D19" i="3"/>
  <c r="E19" i="3"/>
  <c r="F19" i="3"/>
  <c r="G19" i="3"/>
  <c r="H19" i="3"/>
  <c r="I19" i="3"/>
  <c r="J19" i="3"/>
  <c r="B19" i="3"/>
  <c r="C9" i="3"/>
  <c r="D9" i="3"/>
  <c r="E9" i="3"/>
  <c r="F9" i="3"/>
  <c r="G9" i="3"/>
  <c r="H9" i="3"/>
  <c r="I9" i="3"/>
  <c r="B9" i="3"/>
  <c r="K17" i="3"/>
  <c r="K7" i="3"/>
  <c r="K16" i="3"/>
  <c r="K6" i="3"/>
  <c r="K18" i="3"/>
  <c r="K8" i="3"/>
  <c r="K15" i="3"/>
  <c r="L22" i="1"/>
  <c r="J5" i="3" l="1"/>
  <c r="L39" i="2"/>
  <c r="L43" i="2" s="1"/>
  <c r="K43" i="2"/>
  <c r="L43" i="1"/>
  <c r="L52" i="1"/>
  <c r="K19" i="3"/>
  <c r="J9" i="3" l="1"/>
  <c r="K5" i="3"/>
  <c r="K9" i="3" s="1"/>
  <c r="L23" i="1"/>
  <c r="L24" i="1"/>
  <c r="L25" i="1"/>
  <c r="L26" i="1"/>
  <c r="L27" i="1"/>
  <c r="L28" i="1"/>
  <c r="L29" i="1"/>
  <c r="L30" i="1"/>
  <c r="L31" i="1"/>
  <c r="L32" i="1"/>
  <c r="L33" i="1"/>
  <c r="L6" i="1"/>
  <c r="L7" i="1"/>
  <c r="L8" i="1"/>
  <c r="L9" i="1"/>
  <c r="L10" i="1"/>
  <c r="L11" i="1"/>
  <c r="L12" i="1"/>
  <c r="L13" i="1"/>
  <c r="L14" i="1"/>
  <c r="L15" i="1"/>
  <c r="L16" i="1"/>
  <c r="L5" i="1"/>
  <c r="L23" i="2"/>
  <c r="L24" i="2"/>
  <c r="L25" i="2"/>
  <c r="L26" i="2"/>
  <c r="L27" i="2"/>
  <c r="L28" i="2"/>
  <c r="L29" i="2"/>
  <c r="L30" i="2"/>
  <c r="L31" i="2"/>
  <c r="L32" i="2"/>
  <c r="L33" i="2"/>
  <c r="L22" i="2"/>
  <c r="L6" i="2"/>
  <c r="L7" i="2"/>
  <c r="L8" i="2"/>
  <c r="L9" i="2"/>
  <c r="L10" i="2"/>
  <c r="L11" i="2"/>
  <c r="L12" i="2"/>
  <c r="L13" i="2"/>
  <c r="L14" i="2"/>
  <c r="L15" i="2"/>
  <c r="L16" i="2"/>
  <c r="L5" i="2"/>
  <c r="L34" i="1" l="1"/>
  <c r="L17" i="2"/>
  <c r="L34" i="2"/>
  <c r="L17" i="1"/>
</calcChain>
</file>

<file path=xl/sharedStrings.xml><?xml version="1.0" encoding="utf-8"?>
<sst xmlns="http://schemas.openxmlformats.org/spreadsheetml/2006/main" count="115" uniqueCount="30">
  <si>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</si>
  <si>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</si>
  <si>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</si>
  <si>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</si>
  <si>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</si>
  <si>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</si>
  <si>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</si>
  <si>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</si>
  <si>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</si>
  <si>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</si>
  <si>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</si>
  <si>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</si>
  <si>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ჯამი</t>
  </si>
  <si>
    <t>ჯამი დადგმული სიმძლავრე (კვტ)</t>
  </si>
  <si>
    <t>მზე</t>
  </si>
  <si>
    <t>ჰიდრო</t>
  </si>
  <si>
    <t>ქარი</t>
  </si>
  <si>
    <t>ბიომასა</t>
  </si>
  <si>
    <t>სადგურების რაოდენობა</t>
  </si>
  <si>
    <t>ჯამური რაოდენობა</t>
  </si>
  <si>
    <t>თვე/წელი</t>
  </si>
  <si>
    <t>ჯამური სიმძლავრე (კვტ)</t>
  </si>
  <si>
    <t>ჯამური  რაოდენობა</t>
  </si>
  <si>
    <t>მიკროსიმძლავრის ელექტროსადგურების სიმძლავრე (კვტ)</t>
  </si>
  <si>
    <t>სს ენერგო პრო ჯორჯიას ქსელი</t>
  </si>
  <si>
    <t>სს თელასის ქსელი</t>
  </si>
  <si>
    <t>ქსელზე მიერთებული მიკროსიმძლავრის ელექტროსადგურების სტატისტიკური მონაცემები</t>
  </si>
  <si>
    <t>სადგურების სიმძლავრე (კვტ)</t>
  </si>
  <si>
    <t>სულ</t>
  </si>
  <si>
    <t>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</si>
</sst>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43" fontId="0" fillId="0" borderId="0" xfId="0" applyNumberFormat="1"/>
    <xf numFmtId="0" fontId="0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3" fontId="5" fillId="0" borderId="0" xfId="1" applyFont="1" applyFill="1" applyBorder="1" applyAlignment="1">
      <alignment horizontal="center" vertical="center"/>
    </xf>
    <xf numFmtId="43" fontId="2" fillId="0" borderId="0" xfId="1" applyFont="1" applyFill="1" applyBorder="1"/>
    <xf numFmtId="43" fontId="2" fillId="0" borderId="0" xfId="1" applyNumberFormat="1" applyFont="1" applyFill="1" applyBorder="1"/>
    <xf numFmtId="164" fontId="2" fillId="0" borderId="0" xfId="0" applyNumberFormat="1" applyFont="1" applyFill="1" applyBorder="1"/>
    <xf numFmtId="0" fontId="0" fillId="0" borderId="0" xfId="0" applyBorder="1"/>
    <xf numFmtId="37" fontId="0" fillId="0" borderId="1" xfId="1" applyNumberFormat="1" applyFont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37" fontId="2" fillId="0" borderId="1" xfId="1" applyNumberFormat="1" applyFont="1" applyBorder="1" applyAlignment="1">
      <alignment horizontal="center" vertical="center"/>
    </xf>
    <xf numFmtId="0" fontId="6" fillId="0" borderId="0" xfId="0" applyFont="1"/>
    <xf numFmtId="37" fontId="7" fillId="0" borderId="1" xfId="1" applyNumberFormat="1" applyFont="1" applyBorder="1" applyAlignment="1">
      <alignment horizontal="center" vertical="center"/>
    </xf>
    <xf numFmtId="37" fontId="0" fillId="0" borderId="0" xfId="0" applyNumberFormat="1"/>
    <xf numFmtId="165" fontId="4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37" fontId="5" fillId="0" borderId="1" xfId="1" applyNumberFormat="1" applyFont="1" applyFill="1" applyBorder="1" applyAlignment="1">
      <alignment horizontal="center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10" sqref="A10"/>
    </sheetView>
  </sheetViews>
  <sheetFormatPr defaultRowHeight="15" x14ac:dyDescent="0.25"/>
  <cols>
    <col min="1" max="1" width="13.7109375" customWidth="1"/>
    <col min="2" max="10" width="11" customWidth="1"/>
    <col min="11" max="11" width="14.85546875" customWidth="1"/>
    <col min="13" max="13" width="10.5703125" bestFit="1" customWidth="1"/>
  </cols>
  <sheetData>
    <row r="1" spans="1:13" ht="18.75" x14ac:dyDescent="0.3">
      <c r="A1" s="44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:13" ht="20.25" customHeight="1" x14ac:dyDescent="0.25">
      <c r="A3" s="43" t="s">
        <v>27</v>
      </c>
      <c r="B3" s="43"/>
      <c r="C3" s="43"/>
    </row>
    <row r="4" spans="1:13" ht="15.75" x14ac:dyDescent="0.25">
      <c r="A4" s="10" t="s">
        <v>29</v>
      </c>
      <c r="B4" s="10">
        <v>2016</v>
      </c>
      <c r="C4" s="10">
        <v>2017</v>
      </c>
      <c r="D4" s="10">
        <v>2018</v>
      </c>
      <c r="E4" s="10">
        <v>2019</v>
      </c>
      <c r="F4" s="10">
        <v>2020</v>
      </c>
      <c r="G4" s="10">
        <v>2021</v>
      </c>
      <c r="H4" s="10">
        <v>2022</v>
      </c>
      <c r="I4" s="10">
        <v>2023</v>
      </c>
      <c r="J4" s="10">
        <v>2024</v>
      </c>
      <c r="K4" s="10" t="s">
        <v>28</v>
      </c>
    </row>
    <row r="5" spans="1:13" ht="17.25" customHeight="1" x14ac:dyDescent="0.25">
      <c r="A5" s="41" t="s">
        <v>14</v>
      </c>
      <c r="B5" s="35">
        <v>50</v>
      </c>
      <c r="C5" s="35">
        <v>146.30000000000001</v>
      </c>
      <c r="D5" s="35">
        <v>461.71000000000004</v>
      </c>
      <c r="E5" s="35">
        <v>1417.3500000000001</v>
      </c>
      <c r="F5" s="35">
        <f>'ენერგო-პრო ჯორჯია'!G39+თელასი!G39</f>
        <v>1928.24</v>
      </c>
      <c r="G5" s="35">
        <v>13802.045</v>
      </c>
      <c r="H5" s="35">
        <v>16794.57</v>
      </c>
      <c r="I5" s="35">
        <v>28819.415000000045</v>
      </c>
      <c r="J5" s="35">
        <f>'ენერგო-პრო ჯორჯია'!K39+თელასი!K39</f>
        <v>68530.55</v>
      </c>
      <c r="K5" s="36">
        <f>B5+C5+D5+E5+F5+G5+H5+I5+J5</f>
        <v>131950.18000000005</v>
      </c>
    </row>
    <row r="6" spans="1:13" ht="17.25" customHeight="1" x14ac:dyDescent="0.25">
      <c r="A6" s="41" t="s">
        <v>15</v>
      </c>
      <c r="B6" s="35">
        <v>87</v>
      </c>
      <c r="C6" s="35"/>
      <c r="D6" s="35"/>
      <c r="E6" s="35"/>
      <c r="F6" s="35"/>
      <c r="G6" s="35">
        <v>250</v>
      </c>
      <c r="H6" s="35">
        <v>2703</v>
      </c>
      <c r="I6" s="35">
        <v>897.8</v>
      </c>
      <c r="J6" s="35"/>
      <c r="K6" s="36">
        <f>B6+C6+D6+E6+F6+G6+H6+I6+J6</f>
        <v>3937.8</v>
      </c>
    </row>
    <row r="7" spans="1:13" ht="17.25" customHeight="1" x14ac:dyDescent="0.25">
      <c r="A7" s="41" t="s">
        <v>16</v>
      </c>
      <c r="B7" s="35"/>
      <c r="C7" s="35"/>
      <c r="D7" s="35"/>
      <c r="E7" s="35"/>
      <c r="F7" s="35"/>
      <c r="G7" s="35"/>
      <c r="H7" s="35">
        <v>20</v>
      </c>
      <c r="I7" s="35">
        <v>33</v>
      </c>
      <c r="J7" s="35"/>
      <c r="K7" s="36">
        <f>B7+C7+D7+E7+F7+G7+H7+I7+J7</f>
        <v>53</v>
      </c>
      <c r="M7" s="7"/>
    </row>
    <row r="8" spans="1:13" ht="17.25" customHeight="1" x14ac:dyDescent="0.25">
      <c r="A8" s="41" t="s">
        <v>17</v>
      </c>
      <c r="B8" s="35"/>
      <c r="C8" s="35"/>
      <c r="D8" s="35"/>
      <c r="E8" s="35"/>
      <c r="F8" s="35"/>
      <c r="G8" s="35"/>
      <c r="H8" s="35"/>
      <c r="I8" s="35">
        <v>200</v>
      </c>
      <c r="J8" s="35"/>
      <c r="K8" s="36">
        <f>B8+C8+D8+E8+F8+G8+H8+I8+J8</f>
        <v>200</v>
      </c>
    </row>
    <row r="9" spans="1:13" ht="15.75" x14ac:dyDescent="0.25">
      <c r="A9" s="13" t="s">
        <v>12</v>
      </c>
      <c r="B9" s="37">
        <f>B5+B6+B7+B8</f>
        <v>137</v>
      </c>
      <c r="C9" s="37">
        <f t="shared" ref="C9:J9" si="0">C5+C6+C7+C8</f>
        <v>146.30000000000001</v>
      </c>
      <c r="D9" s="37">
        <f t="shared" si="0"/>
        <v>461.71000000000004</v>
      </c>
      <c r="E9" s="37">
        <f t="shared" si="0"/>
        <v>1417.3500000000001</v>
      </c>
      <c r="F9" s="37">
        <f t="shared" si="0"/>
        <v>1928.24</v>
      </c>
      <c r="G9" s="37">
        <f t="shared" si="0"/>
        <v>14052.045</v>
      </c>
      <c r="H9" s="37">
        <f t="shared" si="0"/>
        <v>19517.57</v>
      </c>
      <c r="I9" s="37">
        <f t="shared" si="0"/>
        <v>29950.215000000044</v>
      </c>
      <c r="J9" s="37">
        <f t="shared" si="0"/>
        <v>68530.55</v>
      </c>
      <c r="K9" s="37">
        <f>SUM(K5:K8)</f>
        <v>136140.98000000004</v>
      </c>
    </row>
    <row r="10" spans="1:13" x14ac:dyDescent="0.25">
      <c r="K10" s="7"/>
    </row>
    <row r="11" spans="1:13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3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3" ht="19.5" customHeight="1" x14ac:dyDescent="0.25">
      <c r="A13" s="43" t="s">
        <v>18</v>
      </c>
      <c r="B13" s="43"/>
    </row>
    <row r="14" spans="1:13" ht="15.75" x14ac:dyDescent="0.25">
      <c r="A14" s="10" t="s">
        <v>29</v>
      </c>
      <c r="B14" s="42">
        <v>2016</v>
      </c>
      <c r="C14" s="42">
        <v>2017</v>
      </c>
      <c r="D14" s="42">
        <v>2018</v>
      </c>
      <c r="E14" s="42">
        <v>2019</v>
      </c>
      <c r="F14" s="42">
        <v>2020</v>
      </c>
      <c r="G14" s="42">
        <v>2021</v>
      </c>
      <c r="H14" s="42">
        <v>2022</v>
      </c>
      <c r="I14" s="42">
        <v>2023</v>
      </c>
      <c r="J14" s="10">
        <v>2024</v>
      </c>
      <c r="K14" s="10" t="s">
        <v>28</v>
      </c>
    </row>
    <row r="15" spans="1:13" ht="15.75" x14ac:dyDescent="0.25">
      <c r="A15" s="41" t="s">
        <v>14</v>
      </c>
      <c r="B15" s="38">
        <v>5</v>
      </c>
      <c r="C15" s="38">
        <v>22</v>
      </c>
      <c r="D15" s="38">
        <v>38</v>
      </c>
      <c r="E15" s="38">
        <v>89</v>
      </c>
      <c r="F15" s="38">
        <f>'ენერგო-პრო ჯორჯია'!G48+თელასი!G48</f>
        <v>88</v>
      </c>
      <c r="G15" s="38">
        <v>124</v>
      </c>
      <c r="H15" s="38">
        <v>360</v>
      </c>
      <c r="I15" s="38">
        <v>374</v>
      </c>
      <c r="J15" s="38">
        <f>'ენერგო-პრო ჯორჯია'!K48+თელასი!K48</f>
        <v>569</v>
      </c>
      <c r="K15" s="39">
        <f>B15+C15+D15+E15+F15+G15+H15+I15+J15</f>
        <v>1669</v>
      </c>
    </row>
    <row r="16" spans="1:13" ht="15.75" x14ac:dyDescent="0.25">
      <c r="A16" s="41" t="s">
        <v>15</v>
      </c>
      <c r="B16" s="38">
        <v>1</v>
      </c>
      <c r="C16" s="38"/>
      <c r="D16" s="38"/>
      <c r="E16" s="38"/>
      <c r="F16" s="38"/>
      <c r="G16" s="38">
        <v>1</v>
      </c>
      <c r="H16" s="38">
        <v>10</v>
      </c>
      <c r="I16" s="38">
        <v>2</v>
      </c>
      <c r="J16" s="38"/>
      <c r="K16" s="39">
        <f>B16+C16+D16+E16+F16+G16+H16+I16+J16</f>
        <v>14</v>
      </c>
    </row>
    <row r="17" spans="1:11" ht="15.75" x14ac:dyDescent="0.25">
      <c r="A17" s="41" t="s">
        <v>16</v>
      </c>
      <c r="B17" s="38"/>
      <c r="C17" s="38"/>
      <c r="D17" s="38"/>
      <c r="E17" s="38"/>
      <c r="F17" s="38"/>
      <c r="G17" s="38"/>
      <c r="H17" s="38">
        <v>1</v>
      </c>
      <c r="I17" s="38">
        <v>3</v>
      </c>
      <c r="J17" s="38"/>
      <c r="K17" s="39">
        <f>B17+C17+D17+E17+F17+G17+H17+I17+J17</f>
        <v>4</v>
      </c>
    </row>
    <row r="18" spans="1:11" ht="15.75" x14ac:dyDescent="0.25">
      <c r="A18" s="41" t="s">
        <v>17</v>
      </c>
      <c r="B18" s="38"/>
      <c r="C18" s="38"/>
      <c r="D18" s="38"/>
      <c r="E18" s="38"/>
      <c r="F18" s="38"/>
      <c r="G18" s="38"/>
      <c r="H18" s="38"/>
      <c r="I18" s="38">
        <v>2</v>
      </c>
      <c r="J18" s="38"/>
      <c r="K18" s="39">
        <f>B18+C18+D18+E18+F18+G18+H18+I18+J18</f>
        <v>2</v>
      </c>
    </row>
    <row r="19" spans="1:11" ht="15.75" x14ac:dyDescent="0.25">
      <c r="A19" s="13" t="s">
        <v>12</v>
      </c>
      <c r="B19" s="40">
        <f>B15+B16+B17+B18</f>
        <v>6</v>
      </c>
      <c r="C19" s="40">
        <f t="shared" ref="C19:J19" si="1">C15+C16+C17+C18</f>
        <v>22</v>
      </c>
      <c r="D19" s="40">
        <f t="shared" si="1"/>
        <v>38</v>
      </c>
      <c r="E19" s="40">
        <f t="shared" si="1"/>
        <v>89</v>
      </c>
      <c r="F19" s="40">
        <f t="shared" si="1"/>
        <v>88</v>
      </c>
      <c r="G19" s="40">
        <f t="shared" si="1"/>
        <v>125</v>
      </c>
      <c r="H19" s="40">
        <f t="shared" si="1"/>
        <v>371</v>
      </c>
      <c r="I19" s="40">
        <f t="shared" si="1"/>
        <v>381</v>
      </c>
      <c r="J19" s="40">
        <f t="shared" si="1"/>
        <v>569</v>
      </c>
      <c r="K19" s="40">
        <f>SUM(K15:K18)</f>
        <v>1689</v>
      </c>
    </row>
    <row r="20" spans="1:1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19"/>
    </row>
    <row r="21" spans="1:11" x14ac:dyDescent="0.25">
      <c r="K21" s="34"/>
    </row>
    <row r="22" spans="1:1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</row>
    <row r="23" spans="1:1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</row>
  </sheetData>
  <mergeCells count="3">
    <mergeCell ref="A13:B13"/>
    <mergeCell ref="A1:K1"/>
    <mergeCell ref="A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workbookViewId="0">
      <selection activeCell="G34" sqref="G34"/>
    </sheetView>
  </sheetViews>
  <sheetFormatPr defaultRowHeight="15" x14ac:dyDescent="0.25"/>
  <cols>
    <col min="2" max="2" width="13.28515625" bestFit="1" customWidth="1"/>
    <col min="3" max="11" width="19.42578125" bestFit="1" customWidth="1"/>
    <col min="12" max="12" width="20.42578125" customWidth="1"/>
  </cols>
  <sheetData>
    <row r="1" spans="2:12" ht="18.75" x14ac:dyDescent="0.3">
      <c r="B1" s="32" t="s">
        <v>24</v>
      </c>
    </row>
    <row r="3" spans="2:12" ht="15.75" customHeight="1" x14ac:dyDescent="0.25">
      <c r="B3" s="45" t="s">
        <v>23</v>
      </c>
      <c r="C3" s="45"/>
      <c r="D3" s="45"/>
      <c r="E3" s="45"/>
    </row>
    <row r="4" spans="2:12" ht="31.5" x14ac:dyDescent="0.25">
      <c r="B4" s="10" t="s">
        <v>20</v>
      </c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0">
        <v>2024</v>
      </c>
      <c r="L4" s="10" t="s">
        <v>21</v>
      </c>
    </row>
    <row r="5" spans="2:12" ht="15.75" x14ac:dyDescent="0.25">
      <c r="B5" s="2" t="s">
        <v>0</v>
      </c>
      <c r="C5" s="23"/>
      <c r="D5" s="23"/>
      <c r="E5" s="23"/>
      <c r="F5" s="23">
        <v>55.2</v>
      </c>
      <c r="G5" s="23">
        <v>30</v>
      </c>
      <c r="H5" s="23">
        <v>50</v>
      </c>
      <c r="I5" s="23">
        <v>46</v>
      </c>
      <c r="J5" s="23">
        <v>339.01</v>
      </c>
      <c r="K5" s="23">
        <v>2152.6400000000003</v>
      </c>
      <c r="L5" s="30">
        <f t="shared" ref="L5:L16" si="0">C5+D5+E5+F5+G5+H5+I5+J5+K5</f>
        <v>2672.8500000000004</v>
      </c>
    </row>
    <row r="6" spans="2:12" ht="15.75" x14ac:dyDescent="0.25">
      <c r="B6" s="2" t="s">
        <v>1</v>
      </c>
      <c r="C6" s="23"/>
      <c r="D6" s="23">
        <v>6</v>
      </c>
      <c r="E6" s="23">
        <v>40</v>
      </c>
      <c r="F6" s="23">
        <v>11.270000000000001</v>
      </c>
      <c r="G6" s="23">
        <v>93.2</v>
      </c>
      <c r="H6" s="23">
        <v>1038.2</v>
      </c>
      <c r="I6" s="23">
        <v>1128.8800000000001</v>
      </c>
      <c r="J6" s="23">
        <v>938.62</v>
      </c>
      <c r="K6" s="23">
        <v>2209.2600000000002</v>
      </c>
      <c r="L6" s="30">
        <f t="shared" si="0"/>
        <v>5465.43</v>
      </c>
    </row>
    <row r="7" spans="2:12" ht="15.75" x14ac:dyDescent="0.25">
      <c r="B7" s="2" t="s">
        <v>2</v>
      </c>
      <c r="C7" s="23"/>
      <c r="D7" s="23">
        <v>1.5</v>
      </c>
      <c r="E7" s="23">
        <v>3.1</v>
      </c>
      <c r="F7" s="23"/>
      <c r="G7" s="23">
        <v>55.08</v>
      </c>
      <c r="H7" s="23">
        <v>20</v>
      </c>
      <c r="I7" s="23">
        <v>1000.8</v>
      </c>
      <c r="J7" s="23">
        <v>253.52</v>
      </c>
      <c r="K7" s="23">
        <v>1913.405</v>
      </c>
      <c r="L7" s="30">
        <f t="shared" si="0"/>
        <v>3247.4049999999997</v>
      </c>
    </row>
    <row r="8" spans="2:12" ht="15.75" x14ac:dyDescent="0.25">
      <c r="B8" s="2" t="s">
        <v>3</v>
      </c>
      <c r="C8" s="23"/>
      <c r="D8" s="23"/>
      <c r="E8" s="23"/>
      <c r="F8" s="23">
        <v>8</v>
      </c>
      <c r="G8" s="23"/>
      <c r="H8" s="23">
        <v>717</v>
      </c>
      <c r="I8" s="23">
        <v>795.52</v>
      </c>
      <c r="J8" s="23">
        <v>1906.12</v>
      </c>
      <c r="K8" s="23">
        <v>924</v>
      </c>
      <c r="L8" s="30">
        <f t="shared" si="0"/>
        <v>4350.6399999999994</v>
      </c>
    </row>
    <row r="9" spans="2:12" ht="15.75" x14ac:dyDescent="0.25">
      <c r="B9" s="2" t="s">
        <v>4</v>
      </c>
      <c r="C9" s="23">
        <v>20</v>
      </c>
      <c r="D9" s="23">
        <v>1.6</v>
      </c>
      <c r="E9" s="23">
        <v>36.36</v>
      </c>
      <c r="F9" s="23">
        <v>33.979999999999997</v>
      </c>
      <c r="G9" s="23">
        <v>80</v>
      </c>
      <c r="H9" s="23">
        <v>720.32999999999993</v>
      </c>
      <c r="I9" s="23">
        <v>768.35</v>
      </c>
      <c r="J9" s="23">
        <v>935.7600000000001</v>
      </c>
      <c r="K9" s="23">
        <v>4328.41</v>
      </c>
      <c r="L9" s="30">
        <f t="shared" si="0"/>
        <v>6924.79</v>
      </c>
    </row>
    <row r="10" spans="2:12" ht="15.75" x14ac:dyDescent="0.25">
      <c r="B10" s="2" t="s">
        <v>5</v>
      </c>
      <c r="C10" s="23"/>
      <c r="D10" s="23">
        <v>2.6</v>
      </c>
      <c r="E10" s="23">
        <v>10.95</v>
      </c>
      <c r="F10" s="23">
        <v>15</v>
      </c>
      <c r="G10" s="23">
        <v>5</v>
      </c>
      <c r="H10" s="23">
        <v>157</v>
      </c>
      <c r="I10" s="23">
        <v>578.32999999999993</v>
      </c>
      <c r="J10" s="23">
        <v>863.92000000000007</v>
      </c>
      <c r="K10" s="23">
        <v>2933.855</v>
      </c>
      <c r="L10" s="30">
        <f t="shared" si="0"/>
        <v>4566.6549999999997</v>
      </c>
    </row>
    <row r="11" spans="2:12" ht="15.75" x14ac:dyDescent="0.25">
      <c r="B11" s="2" t="s">
        <v>6</v>
      </c>
      <c r="C11" s="23"/>
      <c r="D11" s="23">
        <v>4</v>
      </c>
      <c r="E11" s="23">
        <v>20</v>
      </c>
      <c r="F11" s="23">
        <v>5</v>
      </c>
      <c r="G11" s="23">
        <v>183.2</v>
      </c>
      <c r="H11" s="23">
        <v>823.85</v>
      </c>
      <c r="I11" s="23">
        <v>1480</v>
      </c>
      <c r="J11" s="23">
        <v>2307.48</v>
      </c>
      <c r="K11" s="23">
        <v>6591.61</v>
      </c>
      <c r="L11" s="30">
        <f t="shared" si="0"/>
        <v>11415.14</v>
      </c>
    </row>
    <row r="12" spans="2:12" ht="15.75" x14ac:dyDescent="0.25">
      <c r="B12" s="2" t="s">
        <v>7</v>
      </c>
      <c r="C12" s="23"/>
      <c r="D12" s="23"/>
      <c r="E12" s="23">
        <v>47</v>
      </c>
      <c r="F12" s="23">
        <v>54</v>
      </c>
      <c r="G12" s="23">
        <v>101</v>
      </c>
      <c r="H12" s="23">
        <v>1563</v>
      </c>
      <c r="I12" s="23">
        <v>658.36000000000035</v>
      </c>
      <c r="J12" s="23">
        <v>2455.1999999999998</v>
      </c>
      <c r="K12" s="23">
        <v>3682.2</v>
      </c>
      <c r="L12" s="30">
        <f t="shared" si="0"/>
        <v>8560.76</v>
      </c>
    </row>
    <row r="13" spans="2:12" ht="15.75" x14ac:dyDescent="0.25">
      <c r="B13" s="2" t="s">
        <v>8</v>
      </c>
      <c r="C13" s="23"/>
      <c r="D13" s="23">
        <v>15</v>
      </c>
      <c r="E13" s="23">
        <v>66.400000000000006</v>
      </c>
      <c r="F13" s="23">
        <v>15</v>
      </c>
      <c r="G13" s="23">
        <v>71.040000000000006</v>
      </c>
      <c r="H13" s="23">
        <v>720</v>
      </c>
      <c r="I13" s="23">
        <v>924.80000000000007</v>
      </c>
      <c r="J13" s="23">
        <v>2668.24</v>
      </c>
      <c r="K13" s="23">
        <v>4571.0600000000004</v>
      </c>
      <c r="L13" s="30">
        <f t="shared" si="0"/>
        <v>9051.5400000000009</v>
      </c>
    </row>
    <row r="14" spans="2:12" ht="15.75" x14ac:dyDescent="0.25">
      <c r="B14" s="2" t="s">
        <v>9</v>
      </c>
      <c r="C14" s="23"/>
      <c r="D14" s="23">
        <v>10.6</v>
      </c>
      <c r="E14" s="23">
        <v>11.5</v>
      </c>
      <c r="F14" s="23">
        <v>60.5</v>
      </c>
      <c r="G14" s="23">
        <v>145.1</v>
      </c>
      <c r="H14" s="23">
        <v>905.70500000000004</v>
      </c>
      <c r="I14" s="23">
        <v>667.81999999999994</v>
      </c>
      <c r="J14" s="23">
        <v>2480</v>
      </c>
      <c r="K14" s="23">
        <v>3270.3</v>
      </c>
      <c r="L14" s="30">
        <f t="shared" si="0"/>
        <v>7551.5250000000005</v>
      </c>
    </row>
    <row r="15" spans="2:12" ht="15.75" x14ac:dyDescent="0.25">
      <c r="B15" s="2" t="s">
        <v>10</v>
      </c>
      <c r="C15" s="23"/>
      <c r="D15" s="23">
        <v>30</v>
      </c>
      <c r="E15" s="23"/>
      <c r="F15" s="23">
        <v>173</v>
      </c>
      <c r="G15" s="23">
        <v>493.2</v>
      </c>
      <c r="H15" s="23">
        <v>1263.79</v>
      </c>
      <c r="I15" s="23">
        <v>1589.1400000000033</v>
      </c>
      <c r="J15" s="23">
        <v>1676</v>
      </c>
      <c r="K15" s="23">
        <v>5873.5</v>
      </c>
      <c r="L15" s="30">
        <f t="shared" si="0"/>
        <v>11098.630000000003</v>
      </c>
    </row>
    <row r="16" spans="2:12" ht="15.75" x14ac:dyDescent="0.25">
      <c r="B16" s="2" t="s">
        <v>11</v>
      </c>
      <c r="C16" s="23">
        <v>15</v>
      </c>
      <c r="D16" s="23">
        <v>30</v>
      </c>
      <c r="E16" s="23"/>
      <c r="F16" s="23">
        <v>267.2</v>
      </c>
      <c r="G16" s="23">
        <v>180.22</v>
      </c>
      <c r="H16" s="23">
        <v>1745.17</v>
      </c>
      <c r="I16" s="23">
        <v>1325.75</v>
      </c>
      <c r="J16" s="23">
        <v>2856.4450000000015</v>
      </c>
      <c r="K16" s="23">
        <v>13569</v>
      </c>
      <c r="L16" s="30">
        <f t="shared" si="0"/>
        <v>19988.785000000003</v>
      </c>
    </row>
    <row r="17" spans="2:12" ht="15.75" x14ac:dyDescent="0.25">
      <c r="B17" s="13" t="s">
        <v>12</v>
      </c>
      <c r="C17" s="24">
        <f>C5+C6+C7+C8+C9+C10+C11+C12+C13+C14+C15+C16</f>
        <v>35</v>
      </c>
      <c r="D17" s="24">
        <f t="shared" ref="D17:K17" si="1">D5+D6+D7+D8+D9+D10+D11+D12+D13+D14+D15+D16</f>
        <v>101.3</v>
      </c>
      <c r="E17" s="24">
        <f t="shared" si="1"/>
        <v>235.31000000000003</v>
      </c>
      <c r="F17" s="24">
        <f t="shared" si="1"/>
        <v>698.15</v>
      </c>
      <c r="G17" s="24">
        <f t="shared" si="1"/>
        <v>1437.04</v>
      </c>
      <c r="H17" s="24">
        <f t="shared" si="1"/>
        <v>9724.0449999999983</v>
      </c>
      <c r="I17" s="24">
        <f t="shared" si="1"/>
        <v>10963.750000000004</v>
      </c>
      <c r="J17" s="24">
        <f t="shared" si="1"/>
        <v>19680.315000000002</v>
      </c>
      <c r="K17" s="24">
        <f t="shared" si="1"/>
        <v>52019.240000000005</v>
      </c>
      <c r="L17" s="24">
        <f t="shared" ref="L17" si="2">SUM(L5:L16)</f>
        <v>94894.150000000009</v>
      </c>
    </row>
    <row r="18" spans="2:12" ht="15.75" x14ac:dyDescent="0.2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2:12" x14ac:dyDescent="0.25">
      <c r="C19" s="4"/>
      <c r="D19" s="4"/>
      <c r="E19" s="4"/>
      <c r="F19" s="4"/>
      <c r="G19" s="4"/>
      <c r="H19" s="4"/>
      <c r="I19" s="4"/>
      <c r="J19" s="4"/>
      <c r="K19" s="4"/>
    </row>
    <row r="20" spans="2:12" ht="15.75" x14ac:dyDescent="0.25">
      <c r="B20" s="45" t="s">
        <v>18</v>
      </c>
      <c r="C20" s="45"/>
      <c r="D20" s="45"/>
      <c r="E20" s="4"/>
      <c r="F20" s="4"/>
      <c r="G20" s="4"/>
      <c r="H20" s="4"/>
      <c r="I20" s="4"/>
      <c r="J20" s="4"/>
      <c r="K20" s="4"/>
    </row>
    <row r="21" spans="2:12" ht="31.5" x14ac:dyDescent="0.25">
      <c r="B21" s="10" t="s">
        <v>20</v>
      </c>
      <c r="C21" s="10">
        <v>2016</v>
      </c>
      <c r="D21" s="10">
        <v>2017</v>
      </c>
      <c r="E21" s="10">
        <v>2018</v>
      </c>
      <c r="F21" s="10">
        <v>2019</v>
      </c>
      <c r="G21" s="10">
        <v>2020</v>
      </c>
      <c r="H21" s="10">
        <v>2021</v>
      </c>
      <c r="I21" s="10">
        <v>2022</v>
      </c>
      <c r="J21" s="10">
        <v>2023</v>
      </c>
      <c r="K21" s="10">
        <v>2024</v>
      </c>
      <c r="L21" s="10" t="s">
        <v>19</v>
      </c>
    </row>
    <row r="22" spans="2:12" ht="15.75" x14ac:dyDescent="0.25">
      <c r="B22" s="2" t="s">
        <v>0</v>
      </c>
      <c r="C22" s="21"/>
      <c r="D22" s="21"/>
      <c r="E22" s="21"/>
      <c r="F22" s="21">
        <v>7</v>
      </c>
      <c r="G22" s="21">
        <v>3</v>
      </c>
      <c r="H22" s="21">
        <v>2</v>
      </c>
      <c r="I22" s="21">
        <v>6</v>
      </c>
      <c r="J22" s="21">
        <v>11</v>
      </c>
      <c r="K22" s="21">
        <v>24</v>
      </c>
      <c r="L22" s="31">
        <f t="shared" ref="L22:L33" si="3">C22+D22+E22+F22+G22+H22+I22+J22+K22</f>
        <v>53</v>
      </c>
    </row>
    <row r="23" spans="2:12" ht="15.75" x14ac:dyDescent="0.25">
      <c r="B23" s="2" t="s">
        <v>1</v>
      </c>
      <c r="C23" s="21"/>
      <c r="D23" s="21">
        <v>1</v>
      </c>
      <c r="E23" s="21">
        <v>1</v>
      </c>
      <c r="F23" s="21">
        <v>5</v>
      </c>
      <c r="G23" s="21">
        <v>4</v>
      </c>
      <c r="H23" s="21">
        <v>5</v>
      </c>
      <c r="I23" s="21">
        <v>5</v>
      </c>
      <c r="J23" s="21">
        <v>13</v>
      </c>
      <c r="K23" s="21">
        <v>34</v>
      </c>
      <c r="L23" s="31">
        <f t="shared" si="3"/>
        <v>68</v>
      </c>
    </row>
    <row r="24" spans="2:12" ht="15.75" x14ac:dyDescent="0.25">
      <c r="B24" s="2" t="s">
        <v>2</v>
      </c>
      <c r="C24" s="21"/>
      <c r="D24" s="21">
        <v>1</v>
      </c>
      <c r="E24" s="21">
        <v>1</v>
      </c>
      <c r="F24" s="21"/>
      <c r="G24" s="21">
        <v>5</v>
      </c>
      <c r="H24" s="21">
        <v>2</v>
      </c>
      <c r="I24" s="21">
        <v>9</v>
      </c>
      <c r="J24" s="21">
        <v>8</v>
      </c>
      <c r="K24" s="21">
        <v>26</v>
      </c>
      <c r="L24" s="31">
        <f t="shared" si="3"/>
        <v>52</v>
      </c>
    </row>
    <row r="25" spans="2:12" ht="15.75" x14ac:dyDescent="0.25">
      <c r="B25" s="2" t="s">
        <v>3</v>
      </c>
      <c r="C25" s="21"/>
      <c r="D25" s="21"/>
      <c r="E25" s="21"/>
      <c r="F25" s="21">
        <v>2</v>
      </c>
      <c r="G25" s="21"/>
      <c r="H25" s="21">
        <v>10</v>
      </c>
      <c r="I25" s="21">
        <v>8</v>
      </c>
      <c r="J25" s="21">
        <v>11</v>
      </c>
      <c r="K25" s="21">
        <v>22</v>
      </c>
      <c r="L25" s="31">
        <f t="shared" si="3"/>
        <v>53</v>
      </c>
    </row>
    <row r="26" spans="2:12" ht="15.75" x14ac:dyDescent="0.25">
      <c r="B26" s="2" t="s">
        <v>4</v>
      </c>
      <c r="C26" s="21">
        <v>1</v>
      </c>
      <c r="D26" s="21">
        <v>1</v>
      </c>
      <c r="E26" s="21">
        <v>4</v>
      </c>
      <c r="F26" s="21">
        <v>2</v>
      </c>
      <c r="G26" s="21">
        <v>1</v>
      </c>
      <c r="H26" s="21">
        <v>5</v>
      </c>
      <c r="I26" s="21">
        <v>10</v>
      </c>
      <c r="J26" s="21">
        <v>24</v>
      </c>
      <c r="K26" s="21">
        <v>27</v>
      </c>
      <c r="L26" s="31">
        <f t="shared" si="3"/>
        <v>75</v>
      </c>
    </row>
    <row r="27" spans="2:12" ht="15.75" x14ac:dyDescent="0.25">
      <c r="B27" s="2" t="s">
        <v>5</v>
      </c>
      <c r="C27" s="21"/>
      <c r="D27" s="21">
        <v>1</v>
      </c>
      <c r="E27" s="21">
        <v>2</v>
      </c>
      <c r="F27" s="21">
        <v>2</v>
      </c>
      <c r="G27" s="21">
        <v>1</v>
      </c>
      <c r="H27" s="21">
        <v>6</v>
      </c>
      <c r="I27" s="21">
        <v>11</v>
      </c>
      <c r="J27" s="21">
        <v>22</v>
      </c>
      <c r="K27" s="21">
        <v>41</v>
      </c>
      <c r="L27" s="31">
        <f t="shared" si="3"/>
        <v>86</v>
      </c>
    </row>
    <row r="28" spans="2:12" ht="15.75" x14ac:dyDescent="0.25">
      <c r="B28" s="2" t="s">
        <v>6</v>
      </c>
      <c r="C28" s="21"/>
      <c r="D28" s="21">
        <v>1</v>
      </c>
      <c r="E28" s="21">
        <v>1</v>
      </c>
      <c r="F28" s="21">
        <v>1</v>
      </c>
      <c r="G28" s="21">
        <v>6</v>
      </c>
      <c r="H28" s="21">
        <v>6</v>
      </c>
      <c r="I28" s="21">
        <v>18</v>
      </c>
      <c r="J28" s="21">
        <v>17</v>
      </c>
      <c r="K28" s="21">
        <v>52</v>
      </c>
      <c r="L28" s="31">
        <f t="shared" si="3"/>
        <v>102</v>
      </c>
    </row>
    <row r="29" spans="2:12" ht="15.75" x14ac:dyDescent="0.25">
      <c r="B29" s="2" t="s">
        <v>7</v>
      </c>
      <c r="C29" s="21"/>
      <c r="D29" s="21"/>
      <c r="E29" s="21">
        <v>7</v>
      </c>
      <c r="F29" s="21">
        <v>2</v>
      </c>
      <c r="G29" s="21">
        <v>1</v>
      </c>
      <c r="H29" s="21">
        <v>12</v>
      </c>
      <c r="I29" s="21">
        <v>23</v>
      </c>
      <c r="J29" s="21">
        <v>16</v>
      </c>
      <c r="K29" s="21">
        <v>45</v>
      </c>
      <c r="L29" s="31">
        <f t="shared" si="3"/>
        <v>106</v>
      </c>
    </row>
    <row r="30" spans="2:12" ht="15.75" x14ac:dyDescent="0.25">
      <c r="B30" s="2" t="s">
        <v>8</v>
      </c>
      <c r="C30" s="21"/>
      <c r="D30" s="21">
        <v>1</v>
      </c>
      <c r="E30" s="21">
        <v>5</v>
      </c>
      <c r="F30" s="21">
        <v>3</v>
      </c>
      <c r="G30" s="21">
        <v>8</v>
      </c>
      <c r="H30" s="21">
        <v>8</v>
      </c>
      <c r="I30" s="21">
        <v>18</v>
      </c>
      <c r="J30" s="21">
        <v>17</v>
      </c>
      <c r="K30" s="21">
        <v>30</v>
      </c>
      <c r="L30" s="31">
        <f t="shared" si="3"/>
        <v>90</v>
      </c>
    </row>
    <row r="31" spans="2:12" ht="15.75" x14ac:dyDescent="0.25">
      <c r="B31" s="2" t="s">
        <v>9</v>
      </c>
      <c r="C31" s="21"/>
      <c r="D31" s="21">
        <v>2</v>
      </c>
      <c r="E31" s="21">
        <v>2</v>
      </c>
      <c r="F31" s="21">
        <v>8</v>
      </c>
      <c r="G31" s="21">
        <v>11</v>
      </c>
      <c r="H31" s="21">
        <v>9</v>
      </c>
      <c r="I31" s="21">
        <v>21</v>
      </c>
      <c r="J31" s="21">
        <v>23</v>
      </c>
      <c r="K31" s="21">
        <v>49</v>
      </c>
      <c r="L31" s="31">
        <f t="shared" si="3"/>
        <v>125</v>
      </c>
    </row>
    <row r="32" spans="2:12" ht="15.75" x14ac:dyDescent="0.25">
      <c r="B32" s="2" t="s">
        <v>10</v>
      </c>
      <c r="C32" s="21"/>
      <c r="D32" s="21">
        <v>3</v>
      </c>
      <c r="E32" s="21"/>
      <c r="F32" s="21">
        <v>4</v>
      </c>
      <c r="G32" s="21">
        <v>17</v>
      </c>
      <c r="H32" s="21">
        <v>7</v>
      </c>
      <c r="I32" s="21">
        <v>124</v>
      </c>
      <c r="J32" s="21">
        <v>31</v>
      </c>
      <c r="K32" s="21">
        <v>44</v>
      </c>
      <c r="L32" s="31">
        <f t="shared" si="3"/>
        <v>230</v>
      </c>
    </row>
    <row r="33" spans="2:12" ht="15.75" x14ac:dyDescent="0.25">
      <c r="B33" s="2" t="s">
        <v>11</v>
      </c>
      <c r="C33" s="21">
        <v>1</v>
      </c>
      <c r="D33" s="21">
        <v>3</v>
      </c>
      <c r="E33" s="21"/>
      <c r="F33" s="21">
        <v>10</v>
      </c>
      <c r="G33" s="21">
        <v>7</v>
      </c>
      <c r="H33" s="21">
        <v>15</v>
      </c>
      <c r="I33" s="21">
        <v>38</v>
      </c>
      <c r="J33" s="21">
        <v>86</v>
      </c>
      <c r="K33" s="21">
        <v>59</v>
      </c>
      <c r="L33" s="31">
        <f t="shared" si="3"/>
        <v>219</v>
      </c>
    </row>
    <row r="34" spans="2:12" ht="15.75" x14ac:dyDescent="0.25">
      <c r="B34" s="13" t="s">
        <v>12</v>
      </c>
      <c r="C34" s="22">
        <f>C22+C23+C24+C25+C26+C27+C28+C29+C30+C31+C32+C33</f>
        <v>2</v>
      </c>
      <c r="D34" s="22">
        <f t="shared" ref="D34:J34" si="4">D22+D23+D24+D25+D26+D27+D28+D29+D30+D31+D32+D33</f>
        <v>14</v>
      </c>
      <c r="E34" s="22">
        <f t="shared" si="4"/>
        <v>23</v>
      </c>
      <c r="F34" s="22">
        <f t="shared" si="4"/>
        <v>46</v>
      </c>
      <c r="G34" s="22">
        <f t="shared" si="4"/>
        <v>64</v>
      </c>
      <c r="H34" s="22">
        <f t="shared" si="4"/>
        <v>87</v>
      </c>
      <c r="I34" s="22">
        <f t="shared" si="4"/>
        <v>291</v>
      </c>
      <c r="J34" s="22">
        <f t="shared" si="4"/>
        <v>279</v>
      </c>
      <c r="K34" s="22">
        <f>K22+K23+K24+K25+K26+K27+K28+K29+K30+K31+K32+K33</f>
        <v>453</v>
      </c>
      <c r="L34" s="22">
        <f>SUM(L22:L33)</f>
        <v>1259</v>
      </c>
    </row>
    <row r="35" spans="2:12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12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ht="15.75" customHeight="1" x14ac:dyDescent="0.25">
      <c r="B37" s="45" t="s">
        <v>23</v>
      </c>
      <c r="C37" s="45"/>
      <c r="D37" s="45"/>
      <c r="E37" s="45"/>
    </row>
    <row r="38" spans="2:12" ht="31.5" x14ac:dyDescent="0.25">
      <c r="B38" s="10" t="s">
        <v>29</v>
      </c>
      <c r="C38" s="10">
        <v>2016</v>
      </c>
      <c r="D38" s="10">
        <v>2017</v>
      </c>
      <c r="E38" s="10">
        <v>2018</v>
      </c>
      <c r="F38" s="10">
        <v>2019</v>
      </c>
      <c r="G38" s="10">
        <v>2020</v>
      </c>
      <c r="H38" s="10">
        <v>2021</v>
      </c>
      <c r="I38" s="10">
        <v>2022</v>
      </c>
      <c r="J38" s="10">
        <v>2023</v>
      </c>
      <c r="K38" s="10">
        <v>2024</v>
      </c>
      <c r="L38" s="10" t="s">
        <v>21</v>
      </c>
    </row>
    <row r="39" spans="2:12" x14ac:dyDescent="0.25">
      <c r="B39" s="15" t="s">
        <v>14</v>
      </c>
      <c r="C39" s="25">
        <v>35</v>
      </c>
      <c r="D39" s="25">
        <v>101.30000000000001</v>
      </c>
      <c r="E39" s="25">
        <v>235.31000000000003</v>
      </c>
      <c r="F39" s="25">
        <v>698.15000000000009</v>
      </c>
      <c r="G39" s="25">
        <f>G17</f>
        <v>1437.04</v>
      </c>
      <c r="H39" s="25">
        <v>9474.0450000000001</v>
      </c>
      <c r="I39" s="25">
        <v>8640.7499999999982</v>
      </c>
      <c r="J39" s="25">
        <v>18559.515000000047</v>
      </c>
      <c r="K39" s="25">
        <f>K17</f>
        <v>52019.240000000005</v>
      </c>
      <c r="L39" s="25">
        <f>SUM(C39:K39)</f>
        <v>91200.350000000049</v>
      </c>
    </row>
    <row r="40" spans="2:12" x14ac:dyDescent="0.25">
      <c r="B40" s="8" t="s">
        <v>15</v>
      </c>
      <c r="C40" s="25"/>
      <c r="D40" s="25"/>
      <c r="E40" s="25"/>
      <c r="F40" s="25"/>
      <c r="G40" s="25"/>
      <c r="H40" s="25">
        <v>250</v>
      </c>
      <c r="I40" s="25">
        <v>2303</v>
      </c>
      <c r="J40" s="25">
        <v>897.8</v>
      </c>
      <c r="K40" s="25"/>
      <c r="L40" s="25">
        <f t="shared" ref="L40:L42" si="5">SUM(C40:K40)</f>
        <v>3450.8</v>
      </c>
    </row>
    <row r="41" spans="2:12" x14ac:dyDescent="0.25">
      <c r="B41" s="15" t="s">
        <v>16</v>
      </c>
      <c r="C41" s="25"/>
      <c r="D41" s="25"/>
      <c r="E41" s="25"/>
      <c r="F41" s="25"/>
      <c r="G41" s="25"/>
      <c r="H41" s="25"/>
      <c r="I41" s="25">
        <v>20</v>
      </c>
      <c r="J41" s="25">
        <v>23</v>
      </c>
      <c r="K41" s="25"/>
      <c r="L41" s="25">
        <f t="shared" si="5"/>
        <v>43</v>
      </c>
    </row>
    <row r="42" spans="2:12" x14ac:dyDescent="0.25">
      <c r="B42" s="8" t="s">
        <v>17</v>
      </c>
      <c r="C42" s="25"/>
      <c r="D42" s="25"/>
      <c r="E42" s="25"/>
      <c r="F42" s="25"/>
      <c r="G42" s="25"/>
      <c r="H42" s="25"/>
      <c r="I42" s="25"/>
      <c r="J42" s="25">
        <v>200</v>
      </c>
      <c r="K42" s="25"/>
      <c r="L42" s="25">
        <f t="shared" si="5"/>
        <v>200</v>
      </c>
    </row>
    <row r="43" spans="2:12" ht="15.75" x14ac:dyDescent="0.25">
      <c r="B43" s="13" t="s">
        <v>12</v>
      </c>
      <c r="C43" s="26">
        <f>C39+C40+C41+C42</f>
        <v>35</v>
      </c>
      <c r="D43" s="26">
        <f t="shared" ref="D43:L43" si="6">D39+D40+D41+D42</f>
        <v>101.30000000000001</v>
      </c>
      <c r="E43" s="26">
        <f t="shared" si="6"/>
        <v>235.31000000000003</v>
      </c>
      <c r="F43" s="26">
        <f t="shared" si="6"/>
        <v>698.15000000000009</v>
      </c>
      <c r="G43" s="26">
        <f t="shared" si="6"/>
        <v>1437.04</v>
      </c>
      <c r="H43" s="26">
        <f t="shared" si="6"/>
        <v>9724.0450000000001</v>
      </c>
      <c r="I43" s="26">
        <f t="shared" si="6"/>
        <v>10963.749999999998</v>
      </c>
      <c r="J43" s="26">
        <f t="shared" si="6"/>
        <v>19680.315000000046</v>
      </c>
      <c r="K43" s="26">
        <f t="shared" si="6"/>
        <v>52019.240000000005</v>
      </c>
      <c r="L43" s="26">
        <f t="shared" si="6"/>
        <v>94894.150000000052</v>
      </c>
    </row>
    <row r="46" spans="2:12" ht="15.75" customHeight="1" x14ac:dyDescent="0.25">
      <c r="B46" s="45" t="s">
        <v>18</v>
      </c>
      <c r="C46" s="45"/>
      <c r="D46" s="45"/>
    </row>
    <row r="47" spans="2:12" ht="31.5" x14ac:dyDescent="0.25">
      <c r="B47" s="10" t="s">
        <v>29</v>
      </c>
      <c r="C47" s="14">
        <v>2016</v>
      </c>
      <c r="D47" s="14">
        <v>2017</v>
      </c>
      <c r="E47" s="14">
        <v>2018</v>
      </c>
      <c r="F47" s="14">
        <v>2019</v>
      </c>
      <c r="G47" s="14">
        <v>2020</v>
      </c>
      <c r="H47" s="14">
        <v>2021</v>
      </c>
      <c r="I47" s="14">
        <v>2022</v>
      </c>
      <c r="J47" s="14">
        <v>2023</v>
      </c>
      <c r="K47" s="10">
        <v>2024</v>
      </c>
      <c r="L47" s="12" t="s">
        <v>19</v>
      </c>
    </row>
    <row r="48" spans="2:12" x14ac:dyDescent="0.25">
      <c r="B48" s="8" t="s">
        <v>14</v>
      </c>
      <c r="C48" s="21">
        <v>2</v>
      </c>
      <c r="D48" s="21">
        <v>14</v>
      </c>
      <c r="E48" s="21">
        <v>23</v>
      </c>
      <c r="F48" s="21">
        <v>46</v>
      </c>
      <c r="G48" s="21">
        <f>G34</f>
        <v>64</v>
      </c>
      <c r="H48" s="21">
        <v>86</v>
      </c>
      <c r="I48" s="21">
        <v>281</v>
      </c>
      <c r="J48" s="21">
        <v>273</v>
      </c>
      <c r="K48" s="21">
        <f>K34</f>
        <v>453</v>
      </c>
      <c r="L48" s="21">
        <f>SUM(C48:K48)</f>
        <v>1242</v>
      </c>
    </row>
    <row r="49" spans="2:12" x14ac:dyDescent="0.25">
      <c r="B49" s="8" t="s">
        <v>15</v>
      </c>
      <c r="C49" s="21"/>
      <c r="D49" s="21"/>
      <c r="E49" s="21"/>
      <c r="F49" s="21"/>
      <c r="G49" s="21"/>
      <c r="H49" s="21">
        <v>1</v>
      </c>
      <c r="I49" s="21">
        <v>9</v>
      </c>
      <c r="J49" s="21">
        <v>2</v>
      </c>
      <c r="K49" s="21"/>
      <c r="L49" s="21">
        <f t="shared" ref="L49:L52" si="7">SUM(C49:K49)</f>
        <v>12</v>
      </c>
    </row>
    <row r="50" spans="2:12" x14ac:dyDescent="0.25">
      <c r="B50" s="8" t="s">
        <v>16</v>
      </c>
      <c r="C50" s="21"/>
      <c r="D50" s="21"/>
      <c r="E50" s="21"/>
      <c r="F50" s="21"/>
      <c r="G50" s="21"/>
      <c r="H50" s="21"/>
      <c r="I50" s="21">
        <v>1</v>
      </c>
      <c r="J50" s="21">
        <v>2</v>
      </c>
      <c r="K50" s="21"/>
      <c r="L50" s="21">
        <f t="shared" si="7"/>
        <v>3</v>
      </c>
    </row>
    <row r="51" spans="2:12" x14ac:dyDescent="0.25">
      <c r="B51" s="8" t="s">
        <v>17</v>
      </c>
      <c r="C51" s="21"/>
      <c r="D51" s="21"/>
      <c r="E51" s="21"/>
      <c r="F51" s="21"/>
      <c r="G51" s="21"/>
      <c r="H51" s="21"/>
      <c r="I51" s="21"/>
      <c r="J51" s="21">
        <v>2</v>
      </c>
      <c r="K51" s="21"/>
      <c r="L51" s="21">
        <f t="shared" si="7"/>
        <v>2</v>
      </c>
    </row>
    <row r="52" spans="2:12" ht="15.75" x14ac:dyDescent="0.25">
      <c r="B52" s="13" t="s">
        <v>12</v>
      </c>
      <c r="C52" s="22">
        <f>C48+C49+C50+C51</f>
        <v>2</v>
      </c>
      <c r="D52" s="22">
        <f t="shared" ref="D52:K52" si="8">D48+D49+D50+D51</f>
        <v>14</v>
      </c>
      <c r="E52" s="22">
        <f t="shared" si="8"/>
        <v>23</v>
      </c>
      <c r="F52" s="22">
        <f t="shared" si="8"/>
        <v>46</v>
      </c>
      <c r="G52" s="22">
        <f t="shared" si="8"/>
        <v>64</v>
      </c>
      <c r="H52" s="22">
        <f t="shared" si="8"/>
        <v>87</v>
      </c>
      <c r="I52" s="22">
        <f t="shared" si="8"/>
        <v>291</v>
      </c>
      <c r="J52" s="22">
        <f t="shared" si="8"/>
        <v>279</v>
      </c>
      <c r="K52" s="22">
        <f t="shared" si="8"/>
        <v>453</v>
      </c>
      <c r="L52" s="33">
        <f t="shared" si="7"/>
        <v>1259</v>
      </c>
    </row>
    <row r="53" spans="2:12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12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2:12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2:12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2:12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2:12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2:12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2:12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2:12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2:12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2:12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</sheetData>
  <mergeCells count="4">
    <mergeCell ref="B20:D20"/>
    <mergeCell ref="B46:D46"/>
    <mergeCell ref="B37:E37"/>
    <mergeCell ref="B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opLeftCell="A37" workbookViewId="0">
      <selection activeCell="K38" sqref="K38"/>
    </sheetView>
  </sheetViews>
  <sheetFormatPr defaultRowHeight="15" x14ac:dyDescent="0.25"/>
  <cols>
    <col min="2" max="2" width="13.28515625" bestFit="1" customWidth="1"/>
    <col min="3" max="11" width="19.42578125" bestFit="1" customWidth="1"/>
    <col min="12" max="12" width="22.140625" customWidth="1"/>
  </cols>
  <sheetData>
    <row r="1" spans="2:19" ht="18.75" x14ac:dyDescent="0.3">
      <c r="B1" s="32" t="s">
        <v>25</v>
      </c>
    </row>
    <row r="3" spans="2:19" ht="18.75" customHeight="1" x14ac:dyDescent="0.25">
      <c r="B3" s="45" t="s">
        <v>23</v>
      </c>
      <c r="C3" s="45"/>
      <c r="D3" s="45"/>
      <c r="E3" s="45"/>
    </row>
    <row r="4" spans="2:19" ht="31.5" x14ac:dyDescent="0.25">
      <c r="B4" s="9" t="s">
        <v>20</v>
      </c>
      <c r="C4" s="10">
        <v>2016</v>
      </c>
      <c r="D4" s="10">
        <v>2017</v>
      </c>
      <c r="E4" s="10">
        <v>2018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0">
        <v>2024</v>
      </c>
      <c r="L4" s="10" t="s">
        <v>13</v>
      </c>
      <c r="M4" s="1"/>
      <c r="N4" s="1"/>
      <c r="O4" s="1"/>
      <c r="P4" s="1"/>
      <c r="Q4" s="1"/>
      <c r="R4" s="1"/>
      <c r="S4" s="1"/>
    </row>
    <row r="5" spans="2:19" ht="15.75" x14ac:dyDescent="0.25">
      <c r="B5" s="2" t="s">
        <v>0</v>
      </c>
      <c r="C5" s="23"/>
      <c r="D5" s="23">
        <v>5</v>
      </c>
      <c r="E5" s="23">
        <v>6</v>
      </c>
      <c r="F5" s="23">
        <v>6</v>
      </c>
      <c r="G5" s="23">
        <v>100</v>
      </c>
      <c r="H5" s="23">
        <v>40</v>
      </c>
      <c r="I5" s="23">
        <v>80</v>
      </c>
      <c r="J5" s="23">
        <v>206.44</v>
      </c>
      <c r="K5" s="23">
        <v>762.49</v>
      </c>
      <c r="L5" s="30">
        <f t="shared" ref="L5:L16" si="0">C5+D5+E5+F5+G5+H5+I5+J5+K5</f>
        <v>1205.93</v>
      </c>
    </row>
    <row r="6" spans="2:19" ht="15.75" x14ac:dyDescent="0.25">
      <c r="B6" s="2" t="s">
        <v>1</v>
      </c>
      <c r="C6" s="23"/>
      <c r="D6" s="23"/>
      <c r="E6" s="23">
        <v>13</v>
      </c>
      <c r="F6" s="23"/>
      <c r="G6" s="23">
        <v>10</v>
      </c>
      <c r="H6" s="23">
        <v>35</v>
      </c>
      <c r="I6" s="23">
        <v>200</v>
      </c>
      <c r="J6" s="23">
        <v>1273.5999999999999</v>
      </c>
      <c r="K6" s="23">
        <v>822.8</v>
      </c>
      <c r="L6" s="30">
        <f t="shared" si="0"/>
        <v>2354.3999999999996</v>
      </c>
    </row>
    <row r="7" spans="2:19" ht="15.75" x14ac:dyDescent="0.25">
      <c r="B7" s="2" t="s">
        <v>2</v>
      </c>
      <c r="C7" s="23"/>
      <c r="D7" s="23"/>
      <c r="E7" s="23">
        <v>7.8</v>
      </c>
      <c r="F7" s="23">
        <v>14.2</v>
      </c>
      <c r="G7" s="23">
        <v>75</v>
      </c>
      <c r="H7" s="23">
        <v>30</v>
      </c>
      <c r="I7" s="23">
        <v>388</v>
      </c>
      <c r="J7" s="23">
        <v>236.34</v>
      </c>
      <c r="K7" s="23">
        <v>614.82000000000005</v>
      </c>
      <c r="L7" s="30">
        <f t="shared" si="0"/>
        <v>1366.16</v>
      </c>
    </row>
    <row r="8" spans="2:19" ht="15.75" x14ac:dyDescent="0.25">
      <c r="B8" s="2" t="s">
        <v>3</v>
      </c>
      <c r="C8" s="23"/>
      <c r="D8" s="23">
        <v>10</v>
      </c>
      <c r="E8" s="23">
        <v>10</v>
      </c>
      <c r="F8" s="23">
        <v>100</v>
      </c>
      <c r="G8" s="23"/>
      <c r="H8" s="23">
        <v>340</v>
      </c>
      <c r="I8" s="23">
        <v>973</v>
      </c>
      <c r="J8" s="23">
        <v>830.22</v>
      </c>
      <c r="K8" s="23">
        <v>525</v>
      </c>
      <c r="L8" s="30">
        <f t="shared" si="0"/>
        <v>2788.2200000000003</v>
      </c>
    </row>
    <row r="9" spans="2:19" ht="15.75" x14ac:dyDescent="0.25">
      <c r="B9" s="2" t="s">
        <v>4</v>
      </c>
      <c r="C9" s="23">
        <v>87</v>
      </c>
      <c r="D9" s="23">
        <v>10</v>
      </c>
      <c r="E9" s="23"/>
      <c r="F9" s="23">
        <v>80</v>
      </c>
      <c r="G9" s="23">
        <v>20</v>
      </c>
      <c r="H9" s="23">
        <v>70</v>
      </c>
      <c r="I9" s="23">
        <v>200</v>
      </c>
      <c r="J9" s="23">
        <v>1354</v>
      </c>
      <c r="K9" s="23">
        <v>255</v>
      </c>
      <c r="L9" s="30">
        <f t="shared" si="0"/>
        <v>2076</v>
      </c>
    </row>
    <row r="10" spans="2:19" ht="15.75" x14ac:dyDescent="0.25">
      <c r="B10" s="2" t="s">
        <v>5</v>
      </c>
      <c r="C10" s="23"/>
      <c r="D10" s="23">
        <v>5</v>
      </c>
      <c r="E10" s="23"/>
      <c r="F10" s="23">
        <v>80</v>
      </c>
      <c r="G10" s="23">
        <v>20.2</v>
      </c>
      <c r="H10" s="23">
        <v>90</v>
      </c>
      <c r="I10" s="23">
        <v>1667</v>
      </c>
      <c r="J10" s="23">
        <v>946.26</v>
      </c>
      <c r="K10" s="23">
        <v>1473</v>
      </c>
      <c r="L10" s="30">
        <f t="shared" si="0"/>
        <v>4281.46</v>
      </c>
    </row>
    <row r="11" spans="2:19" ht="15.75" x14ac:dyDescent="0.25">
      <c r="B11" s="2" t="s">
        <v>6</v>
      </c>
      <c r="C11" s="23"/>
      <c r="D11" s="23">
        <v>10</v>
      </c>
      <c r="E11" s="23">
        <v>19.2</v>
      </c>
      <c r="F11" s="23">
        <v>41</v>
      </c>
      <c r="G11" s="23">
        <v>10</v>
      </c>
      <c r="H11" s="23">
        <v>10</v>
      </c>
      <c r="I11" s="23">
        <v>1336</v>
      </c>
      <c r="J11" s="23">
        <v>1420.46</v>
      </c>
      <c r="K11" s="23">
        <v>1201</v>
      </c>
      <c r="L11" s="30">
        <f t="shared" si="0"/>
        <v>4047.66</v>
      </c>
    </row>
    <row r="12" spans="2:19" ht="15.75" x14ac:dyDescent="0.25">
      <c r="B12" s="2" t="s">
        <v>7</v>
      </c>
      <c r="C12" s="23"/>
      <c r="D12" s="23"/>
      <c r="E12" s="23">
        <v>20</v>
      </c>
      <c r="F12" s="23">
        <v>10</v>
      </c>
      <c r="G12" s="23">
        <v>20</v>
      </c>
      <c r="H12" s="23">
        <v>598</v>
      </c>
      <c r="I12" s="23">
        <v>405.32</v>
      </c>
      <c r="J12" s="23">
        <v>237.41</v>
      </c>
      <c r="K12" s="23">
        <v>1344.2</v>
      </c>
      <c r="L12" s="30">
        <f t="shared" si="0"/>
        <v>2634.9300000000003</v>
      </c>
    </row>
    <row r="13" spans="2:19" ht="15.75" x14ac:dyDescent="0.25">
      <c r="B13" s="2" t="s">
        <v>8</v>
      </c>
      <c r="C13" s="23"/>
      <c r="D13" s="23"/>
      <c r="E13" s="23"/>
      <c r="F13" s="23">
        <v>10</v>
      </c>
      <c r="G13" s="23">
        <v>37</v>
      </c>
      <c r="H13" s="23"/>
      <c r="I13" s="23">
        <v>822</v>
      </c>
      <c r="J13" s="23">
        <v>735</v>
      </c>
      <c r="K13" s="23">
        <v>810</v>
      </c>
      <c r="L13" s="30">
        <f t="shared" si="0"/>
        <v>2414</v>
      </c>
    </row>
    <row r="14" spans="2:19" ht="15.75" x14ac:dyDescent="0.25">
      <c r="B14" s="2" t="s">
        <v>9</v>
      </c>
      <c r="C14" s="23"/>
      <c r="D14" s="23"/>
      <c r="E14" s="23">
        <v>10</v>
      </c>
      <c r="F14" s="23">
        <v>187</v>
      </c>
      <c r="G14" s="23">
        <v>79</v>
      </c>
      <c r="H14" s="23">
        <v>900</v>
      </c>
      <c r="I14" s="23">
        <v>1073</v>
      </c>
      <c r="J14" s="23">
        <v>1219</v>
      </c>
      <c r="K14" s="23">
        <v>3401</v>
      </c>
      <c r="L14" s="30">
        <f t="shared" si="0"/>
        <v>6869</v>
      </c>
    </row>
    <row r="15" spans="2:19" ht="15.75" x14ac:dyDescent="0.25">
      <c r="B15" s="2" t="s">
        <v>10</v>
      </c>
      <c r="C15" s="23">
        <v>15</v>
      </c>
      <c r="D15" s="23">
        <v>5</v>
      </c>
      <c r="E15" s="23">
        <v>109.4</v>
      </c>
      <c r="F15" s="23">
        <v>131</v>
      </c>
      <c r="G15" s="23">
        <v>60</v>
      </c>
      <c r="H15" s="23">
        <v>510</v>
      </c>
      <c r="I15" s="23">
        <v>1102</v>
      </c>
      <c r="J15" s="23">
        <v>425.67</v>
      </c>
      <c r="K15" s="23">
        <v>979.6</v>
      </c>
      <c r="L15" s="30">
        <f t="shared" si="0"/>
        <v>3337.67</v>
      </c>
    </row>
    <row r="16" spans="2:19" ht="15.75" x14ac:dyDescent="0.25">
      <c r="B16" s="2" t="s">
        <v>11</v>
      </c>
      <c r="C16" s="23"/>
      <c r="D16" s="23"/>
      <c r="E16" s="23">
        <v>31</v>
      </c>
      <c r="F16" s="23">
        <v>60</v>
      </c>
      <c r="G16" s="23">
        <v>60</v>
      </c>
      <c r="H16" s="23">
        <v>1705</v>
      </c>
      <c r="I16" s="23">
        <v>307.5</v>
      </c>
      <c r="J16" s="23">
        <v>1385.5</v>
      </c>
      <c r="K16" s="23">
        <v>4322.3999999999996</v>
      </c>
      <c r="L16" s="30">
        <f t="shared" si="0"/>
        <v>7871.4</v>
      </c>
    </row>
    <row r="17" spans="2:12" ht="15.75" x14ac:dyDescent="0.25">
      <c r="B17" s="13" t="s">
        <v>12</v>
      </c>
      <c r="C17" s="24">
        <f>C5+C6+C7+C8+C9+C10+C11+C12+C13+C14+C15+C16</f>
        <v>102</v>
      </c>
      <c r="D17" s="24">
        <f t="shared" ref="D17:K17" si="1">D5+D6+D7+D8+D9+D10+D11+D12+D13+D14+D15+D16</f>
        <v>45</v>
      </c>
      <c r="E17" s="24">
        <f t="shared" si="1"/>
        <v>226.4</v>
      </c>
      <c r="F17" s="24">
        <f t="shared" si="1"/>
        <v>719.2</v>
      </c>
      <c r="G17" s="24">
        <f t="shared" si="1"/>
        <v>491.2</v>
      </c>
      <c r="H17" s="24">
        <f t="shared" si="1"/>
        <v>4328</v>
      </c>
      <c r="I17" s="24">
        <f t="shared" si="1"/>
        <v>8553.82</v>
      </c>
      <c r="J17" s="24">
        <f t="shared" si="1"/>
        <v>10269.9</v>
      </c>
      <c r="K17" s="24">
        <f t="shared" si="1"/>
        <v>16511.310000000001</v>
      </c>
      <c r="L17" s="24">
        <f>SUM(L5:L16)</f>
        <v>41246.83</v>
      </c>
    </row>
    <row r="18" spans="2:12" ht="15.75" x14ac:dyDescent="0.2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8"/>
    </row>
    <row r="20" spans="2:12" ht="15.75" x14ac:dyDescent="0.25">
      <c r="B20" s="45" t="s">
        <v>18</v>
      </c>
      <c r="C20" s="45"/>
      <c r="D20" s="45"/>
    </row>
    <row r="21" spans="2:12" ht="31.5" x14ac:dyDescent="0.25">
      <c r="B21" s="11" t="s">
        <v>20</v>
      </c>
      <c r="C21" s="12">
        <v>2016</v>
      </c>
      <c r="D21" s="12">
        <v>2017</v>
      </c>
      <c r="E21" s="12">
        <v>2018</v>
      </c>
      <c r="F21" s="12">
        <v>2019</v>
      </c>
      <c r="G21" s="12">
        <v>2020</v>
      </c>
      <c r="H21" s="12">
        <v>2021</v>
      </c>
      <c r="I21" s="12">
        <v>2022</v>
      </c>
      <c r="J21" s="12">
        <v>2023</v>
      </c>
      <c r="K21" s="12">
        <v>2024</v>
      </c>
      <c r="L21" s="12" t="s">
        <v>22</v>
      </c>
    </row>
    <row r="22" spans="2:12" ht="15.75" x14ac:dyDescent="0.25">
      <c r="B22" s="2" t="s">
        <v>0</v>
      </c>
      <c r="C22" s="27"/>
      <c r="D22" s="27">
        <v>1</v>
      </c>
      <c r="E22" s="27">
        <v>1</v>
      </c>
      <c r="F22" s="27">
        <v>1</v>
      </c>
      <c r="G22" s="27">
        <v>1</v>
      </c>
      <c r="H22" s="27">
        <v>2</v>
      </c>
      <c r="I22" s="27">
        <v>1</v>
      </c>
      <c r="J22" s="27">
        <v>2</v>
      </c>
      <c r="K22" s="27">
        <v>5</v>
      </c>
      <c r="L22" s="28">
        <f t="shared" ref="L22:L33" si="2">C22+D22+E22+F22+G22+H22+I22+J22+K22</f>
        <v>14</v>
      </c>
    </row>
    <row r="23" spans="2:12" ht="15.75" x14ac:dyDescent="0.25">
      <c r="B23" s="2" t="s">
        <v>1</v>
      </c>
      <c r="C23" s="27"/>
      <c r="D23" s="27"/>
      <c r="E23" s="27">
        <v>2</v>
      </c>
      <c r="F23" s="27"/>
      <c r="G23" s="27">
        <v>1</v>
      </c>
      <c r="H23" s="27">
        <v>3</v>
      </c>
      <c r="I23" s="27">
        <v>4</v>
      </c>
      <c r="J23" s="27">
        <v>9</v>
      </c>
      <c r="K23" s="27">
        <v>6</v>
      </c>
      <c r="L23" s="28">
        <f t="shared" si="2"/>
        <v>25</v>
      </c>
    </row>
    <row r="24" spans="2:12" ht="15.75" x14ac:dyDescent="0.25">
      <c r="B24" s="2" t="s">
        <v>2</v>
      </c>
      <c r="C24" s="27"/>
      <c r="D24" s="27"/>
      <c r="E24" s="27">
        <v>1</v>
      </c>
      <c r="F24" s="27">
        <v>2</v>
      </c>
      <c r="G24" s="27">
        <v>2</v>
      </c>
      <c r="H24" s="27">
        <v>3</v>
      </c>
      <c r="I24" s="27">
        <v>4</v>
      </c>
      <c r="J24" s="27">
        <v>6</v>
      </c>
      <c r="K24" s="27">
        <v>5</v>
      </c>
      <c r="L24" s="28">
        <f t="shared" si="2"/>
        <v>23</v>
      </c>
    </row>
    <row r="25" spans="2:12" ht="15.75" x14ac:dyDescent="0.25">
      <c r="B25" s="2" t="s">
        <v>3</v>
      </c>
      <c r="C25" s="27"/>
      <c r="D25" s="27">
        <v>2</v>
      </c>
      <c r="E25" s="27">
        <v>1</v>
      </c>
      <c r="F25" s="27">
        <v>6</v>
      </c>
      <c r="G25" s="27"/>
      <c r="H25" s="27">
        <v>1</v>
      </c>
      <c r="I25" s="27">
        <v>6</v>
      </c>
      <c r="J25" s="27">
        <v>10</v>
      </c>
      <c r="K25" s="27">
        <v>4</v>
      </c>
      <c r="L25" s="28">
        <f t="shared" si="2"/>
        <v>30</v>
      </c>
    </row>
    <row r="26" spans="2:12" ht="15.75" x14ac:dyDescent="0.25">
      <c r="B26" s="2" t="s">
        <v>4</v>
      </c>
      <c r="C26" s="27">
        <v>1</v>
      </c>
      <c r="D26" s="27">
        <v>2</v>
      </c>
      <c r="E26" s="27"/>
      <c r="F26" s="27">
        <v>7</v>
      </c>
      <c r="G26" s="27">
        <v>2</v>
      </c>
      <c r="H26" s="27">
        <v>4</v>
      </c>
      <c r="I26" s="27">
        <v>4</v>
      </c>
      <c r="J26" s="27">
        <v>7</v>
      </c>
      <c r="K26" s="27">
        <v>8</v>
      </c>
      <c r="L26" s="28">
        <f t="shared" si="2"/>
        <v>35</v>
      </c>
    </row>
    <row r="27" spans="2:12" ht="15.75" x14ac:dyDescent="0.25">
      <c r="B27" s="2" t="s">
        <v>5</v>
      </c>
      <c r="C27" s="27"/>
      <c r="D27" s="27">
        <v>1</v>
      </c>
      <c r="E27" s="27"/>
      <c r="F27" s="27">
        <v>4</v>
      </c>
      <c r="G27" s="27">
        <v>2</v>
      </c>
      <c r="H27" s="27">
        <v>3</v>
      </c>
      <c r="I27" s="27">
        <v>10</v>
      </c>
      <c r="J27" s="27">
        <v>10</v>
      </c>
      <c r="K27" s="27">
        <v>13</v>
      </c>
      <c r="L27" s="28">
        <f t="shared" si="2"/>
        <v>43</v>
      </c>
    </row>
    <row r="28" spans="2:12" ht="15.75" x14ac:dyDescent="0.25">
      <c r="B28" s="2" t="s">
        <v>6</v>
      </c>
      <c r="C28" s="27"/>
      <c r="D28" s="27">
        <v>1</v>
      </c>
      <c r="E28" s="27">
        <v>3</v>
      </c>
      <c r="F28" s="27">
        <v>3</v>
      </c>
      <c r="G28" s="27">
        <v>1</v>
      </c>
      <c r="H28" s="27">
        <v>1</v>
      </c>
      <c r="I28" s="27">
        <v>12</v>
      </c>
      <c r="J28" s="27">
        <v>11</v>
      </c>
      <c r="K28" s="27">
        <v>10</v>
      </c>
      <c r="L28" s="28">
        <f t="shared" si="2"/>
        <v>42</v>
      </c>
    </row>
    <row r="29" spans="2:12" ht="15.75" x14ac:dyDescent="0.25">
      <c r="B29" s="2" t="s">
        <v>7</v>
      </c>
      <c r="C29" s="27"/>
      <c r="D29" s="27"/>
      <c r="E29" s="27">
        <v>2</v>
      </c>
      <c r="F29" s="27">
        <v>1</v>
      </c>
      <c r="G29" s="27">
        <v>2</v>
      </c>
      <c r="H29" s="27">
        <v>3</v>
      </c>
      <c r="I29" s="27">
        <v>12</v>
      </c>
      <c r="J29" s="27">
        <v>11</v>
      </c>
      <c r="K29" s="27">
        <v>13</v>
      </c>
      <c r="L29" s="28">
        <f t="shared" si="2"/>
        <v>44</v>
      </c>
    </row>
    <row r="30" spans="2:12" ht="15.75" x14ac:dyDescent="0.25">
      <c r="B30" s="2" t="s">
        <v>8</v>
      </c>
      <c r="C30" s="27"/>
      <c r="D30" s="27"/>
      <c r="E30" s="27"/>
      <c r="F30" s="27">
        <v>1</v>
      </c>
      <c r="G30" s="27">
        <v>2</v>
      </c>
      <c r="H30" s="27"/>
      <c r="I30" s="27">
        <v>5</v>
      </c>
      <c r="J30" s="27">
        <v>11</v>
      </c>
      <c r="K30" s="27">
        <v>12</v>
      </c>
      <c r="L30" s="28">
        <f t="shared" si="2"/>
        <v>31</v>
      </c>
    </row>
    <row r="31" spans="2:12" ht="15.75" x14ac:dyDescent="0.25">
      <c r="B31" s="2" t="s">
        <v>9</v>
      </c>
      <c r="C31" s="27"/>
      <c r="D31" s="27"/>
      <c r="E31" s="27">
        <v>1</v>
      </c>
      <c r="F31" s="27">
        <v>12</v>
      </c>
      <c r="G31" s="27">
        <v>3</v>
      </c>
      <c r="H31" s="27">
        <v>5</v>
      </c>
      <c r="I31" s="27">
        <v>10</v>
      </c>
      <c r="J31" s="27">
        <v>5</v>
      </c>
      <c r="K31" s="27">
        <v>14</v>
      </c>
      <c r="L31" s="28">
        <f t="shared" si="2"/>
        <v>50</v>
      </c>
    </row>
    <row r="32" spans="2:12" ht="15.75" x14ac:dyDescent="0.25">
      <c r="B32" s="2" t="s">
        <v>10</v>
      </c>
      <c r="C32" s="27">
        <v>3</v>
      </c>
      <c r="D32" s="27">
        <v>1</v>
      </c>
      <c r="E32" s="27">
        <v>3</v>
      </c>
      <c r="F32" s="27">
        <v>4</v>
      </c>
      <c r="G32" s="27">
        <v>4</v>
      </c>
      <c r="H32" s="27">
        <v>6</v>
      </c>
      <c r="I32" s="27">
        <v>8</v>
      </c>
      <c r="J32" s="27">
        <v>5</v>
      </c>
      <c r="K32" s="27">
        <v>10</v>
      </c>
      <c r="L32" s="28">
        <f t="shared" si="2"/>
        <v>44</v>
      </c>
    </row>
    <row r="33" spans="2:12" ht="15.75" x14ac:dyDescent="0.25">
      <c r="B33" s="2" t="s">
        <v>11</v>
      </c>
      <c r="C33" s="27"/>
      <c r="D33" s="27"/>
      <c r="E33" s="27">
        <v>1</v>
      </c>
      <c r="F33" s="27">
        <v>2</v>
      </c>
      <c r="G33" s="27">
        <v>4</v>
      </c>
      <c r="H33" s="27">
        <v>7</v>
      </c>
      <c r="I33" s="27">
        <v>4</v>
      </c>
      <c r="J33" s="27">
        <v>15</v>
      </c>
      <c r="K33" s="27">
        <v>16</v>
      </c>
      <c r="L33" s="28">
        <f t="shared" si="2"/>
        <v>49</v>
      </c>
    </row>
    <row r="34" spans="2:12" ht="15.75" x14ac:dyDescent="0.25">
      <c r="B34" s="3" t="s">
        <v>12</v>
      </c>
      <c r="C34" s="29">
        <f>C22+C23+C24+C25+C26+C27+C28+C29+C30+C31+C32+C33</f>
        <v>4</v>
      </c>
      <c r="D34" s="29">
        <f t="shared" ref="D34:K34" si="3">D22+D23+D24+D25+D26+D27+D28+D29+D30+D31+D32+D33</f>
        <v>8</v>
      </c>
      <c r="E34" s="29">
        <f t="shared" si="3"/>
        <v>15</v>
      </c>
      <c r="F34" s="29">
        <f t="shared" si="3"/>
        <v>43</v>
      </c>
      <c r="G34" s="29">
        <f t="shared" si="3"/>
        <v>24</v>
      </c>
      <c r="H34" s="29">
        <f t="shared" si="3"/>
        <v>38</v>
      </c>
      <c r="I34" s="29">
        <f t="shared" si="3"/>
        <v>80</v>
      </c>
      <c r="J34" s="29">
        <f t="shared" si="3"/>
        <v>102</v>
      </c>
      <c r="K34" s="29">
        <f t="shared" si="3"/>
        <v>116</v>
      </c>
      <c r="L34" s="29">
        <f>SUM(L22:L33)</f>
        <v>430</v>
      </c>
    </row>
    <row r="37" spans="2:12" ht="15.75" customHeight="1" x14ac:dyDescent="0.25">
      <c r="B37" s="45" t="s">
        <v>23</v>
      </c>
      <c r="C37" s="45"/>
      <c r="D37" s="45"/>
      <c r="E37" s="45"/>
    </row>
    <row r="38" spans="2:12" ht="31.5" x14ac:dyDescent="0.25">
      <c r="B38" s="10" t="s">
        <v>29</v>
      </c>
      <c r="C38" s="10">
        <v>2016</v>
      </c>
      <c r="D38" s="10">
        <v>2017</v>
      </c>
      <c r="E38" s="10">
        <v>2018</v>
      </c>
      <c r="F38" s="10">
        <v>2019</v>
      </c>
      <c r="G38" s="10">
        <v>2020</v>
      </c>
      <c r="H38" s="10">
        <v>2021</v>
      </c>
      <c r="I38" s="10">
        <v>2022</v>
      </c>
      <c r="J38" s="10">
        <v>2023</v>
      </c>
      <c r="K38" s="10">
        <v>2024</v>
      </c>
      <c r="L38" s="10" t="s">
        <v>21</v>
      </c>
    </row>
    <row r="39" spans="2:12" x14ac:dyDescent="0.25">
      <c r="B39" s="15" t="s">
        <v>14</v>
      </c>
      <c r="C39" s="23">
        <v>15</v>
      </c>
      <c r="D39" s="23">
        <v>45</v>
      </c>
      <c r="E39" s="23">
        <v>226.4</v>
      </c>
      <c r="F39" s="23">
        <v>719.2</v>
      </c>
      <c r="G39" s="23">
        <v>491.2</v>
      </c>
      <c r="H39" s="23">
        <v>4328</v>
      </c>
      <c r="I39" s="23">
        <v>8153.82</v>
      </c>
      <c r="J39" s="23">
        <v>10259.899999999998</v>
      </c>
      <c r="K39" s="23">
        <f>K17</f>
        <v>16511.310000000001</v>
      </c>
      <c r="L39" s="23">
        <f>SUM(C39:K39)</f>
        <v>40749.83</v>
      </c>
    </row>
    <row r="40" spans="2:12" x14ac:dyDescent="0.25">
      <c r="B40" s="8" t="s">
        <v>15</v>
      </c>
      <c r="C40" s="23">
        <v>87</v>
      </c>
      <c r="D40" s="23"/>
      <c r="E40" s="23"/>
      <c r="F40" s="23"/>
      <c r="G40" s="23"/>
      <c r="H40" s="23"/>
      <c r="I40" s="23">
        <v>400</v>
      </c>
      <c r="J40" s="23"/>
      <c r="K40" s="23"/>
      <c r="L40" s="23">
        <f t="shared" ref="L40:L42" si="4">SUM(C40:K40)</f>
        <v>487</v>
      </c>
    </row>
    <row r="41" spans="2:12" x14ac:dyDescent="0.25">
      <c r="B41" s="15" t="s">
        <v>16</v>
      </c>
      <c r="C41" s="23"/>
      <c r="D41" s="23"/>
      <c r="E41" s="23"/>
      <c r="F41" s="23"/>
      <c r="G41" s="23"/>
      <c r="H41" s="23"/>
      <c r="I41" s="23"/>
      <c r="J41" s="23">
        <v>10</v>
      </c>
      <c r="K41" s="23"/>
      <c r="L41" s="23">
        <f t="shared" si="4"/>
        <v>10</v>
      </c>
    </row>
    <row r="42" spans="2:12" x14ac:dyDescent="0.25">
      <c r="B42" s="8" t="s">
        <v>17</v>
      </c>
      <c r="C42" s="23"/>
      <c r="D42" s="23"/>
      <c r="E42" s="23"/>
      <c r="F42" s="23"/>
      <c r="G42" s="23"/>
      <c r="H42" s="23"/>
      <c r="I42" s="23"/>
      <c r="J42" s="23"/>
      <c r="K42" s="23"/>
      <c r="L42" s="23">
        <f t="shared" si="4"/>
        <v>0</v>
      </c>
    </row>
    <row r="43" spans="2:12" ht="15.75" x14ac:dyDescent="0.25">
      <c r="B43" s="13" t="s">
        <v>12</v>
      </c>
      <c r="C43" s="24">
        <f>C39+C40+C41+C42</f>
        <v>102</v>
      </c>
      <c r="D43" s="24">
        <f t="shared" ref="D43:L43" si="5">D39+D40+D41+D42</f>
        <v>45</v>
      </c>
      <c r="E43" s="24">
        <f t="shared" si="5"/>
        <v>226.4</v>
      </c>
      <c r="F43" s="24">
        <f t="shared" si="5"/>
        <v>719.2</v>
      </c>
      <c r="G43" s="24">
        <f t="shared" si="5"/>
        <v>491.2</v>
      </c>
      <c r="H43" s="24">
        <f t="shared" si="5"/>
        <v>4328</v>
      </c>
      <c r="I43" s="24">
        <f t="shared" si="5"/>
        <v>8553.82</v>
      </c>
      <c r="J43" s="24">
        <f t="shared" si="5"/>
        <v>10269.899999999998</v>
      </c>
      <c r="K43" s="24">
        <f t="shared" si="5"/>
        <v>16511.310000000001</v>
      </c>
      <c r="L43" s="24">
        <f t="shared" si="5"/>
        <v>41246.83</v>
      </c>
    </row>
    <row r="46" spans="2:12" ht="15.75" x14ac:dyDescent="0.25">
      <c r="B46" s="45" t="s">
        <v>18</v>
      </c>
      <c r="C46" s="45"/>
      <c r="D46" s="45"/>
    </row>
    <row r="47" spans="2:12" ht="31.5" x14ac:dyDescent="0.25">
      <c r="B47" s="10" t="s">
        <v>29</v>
      </c>
      <c r="C47" s="14">
        <v>2016</v>
      </c>
      <c r="D47" s="14">
        <v>2017</v>
      </c>
      <c r="E47" s="14">
        <v>2018</v>
      </c>
      <c r="F47" s="14">
        <v>2019</v>
      </c>
      <c r="G47" s="14">
        <v>2020</v>
      </c>
      <c r="H47" s="14">
        <v>2021</v>
      </c>
      <c r="I47" s="14">
        <v>2022</v>
      </c>
      <c r="J47" s="14">
        <v>2023</v>
      </c>
      <c r="K47" s="10">
        <v>2024</v>
      </c>
      <c r="L47" s="12" t="s">
        <v>19</v>
      </c>
    </row>
    <row r="48" spans="2:12" x14ac:dyDescent="0.25">
      <c r="B48" s="8" t="s">
        <v>14</v>
      </c>
      <c r="C48" s="21">
        <v>3</v>
      </c>
      <c r="D48" s="21">
        <v>8</v>
      </c>
      <c r="E48" s="21">
        <v>15</v>
      </c>
      <c r="F48" s="21">
        <v>43</v>
      </c>
      <c r="G48" s="21">
        <v>24</v>
      </c>
      <c r="H48" s="21">
        <v>38</v>
      </c>
      <c r="I48" s="21">
        <v>79</v>
      </c>
      <c r="J48" s="21">
        <v>101</v>
      </c>
      <c r="K48" s="21">
        <f>K34</f>
        <v>116</v>
      </c>
      <c r="L48" s="21">
        <f>SUM(C48:K48)</f>
        <v>427</v>
      </c>
    </row>
    <row r="49" spans="2:12" x14ac:dyDescent="0.25">
      <c r="B49" s="8" t="s">
        <v>15</v>
      </c>
      <c r="C49" s="21">
        <v>1</v>
      </c>
      <c r="D49" s="21"/>
      <c r="E49" s="21"/>
      <c r="F49" s="21"/>
      <c r="G49" s="21"/>
      <c r="H49" s="21"/>
      <c r="I49" s="21">
        <v>1</v>
      </c>
      <c r="J49" s="21"/>
      <c r="K49" s="21"/>
      <c r="L49" s="21">
        <f t="shared" ref="L49:L52" si="6">SUM(C49:K49)</f>
        <v>2</v>
      </c>
    </row>
    <row r="50" spans="2:12" x14ac:dyDescent="0.25">
      <c r="B50" s="8" t="s">
        <v>16</v>
      </c>
      <c r="C50" s="21"/>
      <c r="D50" s="21"/>
      <c r="E50" s="21"/>
      <c r="F50" s="21"/>
      <c r="G50" s="21"/>
      <c r="H50" s="21"/>
      <c r="I50" s="21"/>
      <c r="J50" s="21">
        <v>1</v>
      </c>
      <c r="K50" s="21"/>
      <c r="L50" s="21">
        <f t="shared" si="6"/>
        <v>1</v>
      </c>
    </row>
    <row r="51" spans="2:12" x14ac:dyDescent="0.25">
      <c r="B51" s="8" t="s">
        <v>17</v>
      </c>
      <c r="C51" s="21"/>
      <c r="D51" s="21"/>
      <c r="E51" s="21"/>
      <c r="F51" s="21"/>
      <c r="G51" s="21"/>
      <c r="H51" s="21"/>
      <c r="I51" s="21"/>
      <c r="J51" s="21"/>
      <c r="K51" s="21"/>
      <c r="L51" s="21">
        <f t="shared" si="6"/>
        <v>0</v>
      </c>
    </row>
    <row r="52" spans="2:12" ht="15.75" x14ac:dyDescent="0.25">
      <c r="B52" s="13" t="s">
        <v>12</v>
      </c>
      <c r="C52" s="22">
        <f>C48+C49+C50+C51</f>
        <v>4</v>
      </c>
      <c r="D52" s="22">
        <f t="shared" ref="D52:K52" si="7">D48+D49+D50+D51</f>
        <v>8</v>
      </c>
      <c r="E52" s="22">
        <f t="shared" si="7"/>
        <v>15</v>
      </c>
      <c r="F52" s="22">
        <f t="shared" si="7"/>
        <v>43</v>
      </c>
      <c r="G52" s="22">
        <f t="shared" si="7"/>
        <v>24</v>
      </c>
      <c r="H52" s="22">
        <f t="shared" si="7"/>
        <v>38</v>
      </c>
      <c r="I52" s="22">
        <f t="shared" si="7"/>
        <v>80</v>
      </c>
      <c r="J52" s="22">
        <f t="shared" si="7"/>
        <v>102</v>
      </c>
      <c r="K52" s="22">
        <f t="shared" si="7"/>
        <v>116</v>
      </c>
      <c r="L52" s="22">
        <f t="shared" si="6"/>
        <v>430</v>
      </c>
    </row>
  </sheetData>
  <mergeCells count="4">
    <mergeCell ref="B20:D20"/>
    <mergeCell ref="B46:D46"/>
    <mergeCell ref="B3:E3"/>
    <mergeCell ref="B37:E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ბანერი_ჯამური მონაცემები</vt:lpstr>
      <vt:lpstr>ენერგო-პრო ჯორჯია</vt:lpstr>
      <vt:lpstr>თელასი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Tsikoridze</dc:creator>
  <cp:lastModifiedBy>Sergo Latsabidze</cp:lastModifiedBy>
  <cp:lastPrinted>2024-12-10T12:13:39Z</cp:lastPrinted>
  <dcterms:created xsi:type="dcterms:W3CDTF">2024-11-25T13:03:37Z</dcterms:created>
  <dcterms:modified xsi:type="dcterms:W3CDTF">2025-01-20T12:07:31Z</dcterms:modified>
</cp:coreProperties>
</file>